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<sst xmlns="http://schemas.openxmlformats.org/spreadsheetml/2006/main" count="27186" uniqueCount="796">
  <si>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</si>
  <si>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</si>
  <si>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</si>
  <si>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</si>
  <si>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</si>
  <si>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</si>
  <si>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</si>
  <si>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</si>
  <si>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</si>
  <si>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</si>
  <si>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</si>
  <si>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</si>
  <si>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</si>
  <si>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</si>
  <si>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</si>
  <si>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</si>
  <si>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</si>
  <si>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</si>
  <si>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</si>
  <si>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</si>
  <si>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</si>
  <si>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</si>
  <si>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</si>
  <si>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</si>
  <si>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</si>
  <si>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</si>
  <si>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</si>
  <si>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</si>
  <si>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</si>
  <si>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</si>
  <si>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</si>
  <si>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</si>
  <si>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</si>
  <si>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</si>
  <si>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</si>
  <si>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</si>
  <si>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</si>
  <si>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</si>
  <si>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</si>
  <si>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</si>
  <si>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</si>
  <si>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</si>
  <si>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</si>
  <si>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</si>
  <si>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</si>
  <si>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</si>
  <si>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</si>
  <si>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</si>
  <si>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</si>
  <si>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</si>
  <si>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</si>
  <si>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</si>
  <si>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</si>
  <si>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</si>
  <si>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</si>
  <si>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</si>
  <si>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</si>
  <si>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</si>
  <si>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</si>
  <si>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</si>
  <si>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</si>
  <si>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</si>
  <si>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</si>
  <si>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</si>
  <si>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</si>
  <si>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</si>
  <si>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</si>
  <si>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</si>
  <si>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</si>
  <si>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</si>
  <si>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</si>
  <si>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</si>
  <si>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</si>
  <si>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</si>
  <si>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</si>
  <si>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</si>
  <si>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</si>
  <si>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</si>
  <si>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</si>
  <si>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</si>
  <si>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</si>
  <si>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</si>
  <si>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</si>
  <si>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</si>
  <si>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</si>
  <si>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</si>
  <si>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</si>
  <si>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</si>
  <si>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</si>
  <si>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</si>
  <si>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</si>
  <si>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</si>
  <si>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</si>
  <si>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</si>
  <si>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</si>
  <si>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</si>
  <si>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</si>
  <si>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</si>
  <si>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</si>
  <si>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</si>
  <si>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</si>
  <si>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</si>
  <si>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</si>
  <si>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</si>
  <si>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</si>
  <si>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</si>
  <si>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</si>
  <si>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</si>
  <si>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</si>
  <si>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</si>
  <si>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</si>
  <si>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</si>
  <si>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</si>
  <si>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</si>
  <si>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</si>
  <si>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</si>
  <si>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</si>
  <si>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</si>
  <si>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</si>
  <si>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</si>
  <si>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</si>
  <si>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</si>
  <si>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</si>
  <si>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</si>
  <si>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</si>
  <si>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</si>
  <si>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</si>
  <si>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</si>
  <si>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</si>
  <si>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</si>
  <si>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</si>
  <si>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</si>
  <si>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</si>
  <si>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</si>
  <si>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</si>
  <si>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</si>
  <si>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</si>
  <si>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</si>
  <si>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</si>
  <si>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</si>
  <si>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</si>
  <si>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</si>
  <si>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</si>
  <si>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</si>
  <si>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</si>
  <si>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</si>
  <si>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</si>
  <si>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</si>
  <si>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</si>
  <si>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</si>
  <si>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</si>
  <si>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</si>
  <si>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</si>
  <si>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</si>
  <si>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</si>
  <si>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</si>
  <si>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</si>
  <si>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</si>
  <si>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</si>
  <si>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</si>
  <si>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</si>
  <si>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</si>
  <si>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</si>
  <si>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</si>
  <si>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</si>
  <si>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</si>
  <si>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</si>
  <si>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</si>
  <si>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</si>
  <si>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</si>
  <si>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</si>
  <si>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</si>
  <si>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</si>
  <si>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</si>
  <si>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</si>
  <si>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</si>
  <si>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</si>
  <si>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</si>
  <si>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</si>
  <si>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</si>
  <si>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</si>
  <si>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</si>
  <si>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</si>
  <si>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</si>
  <si>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</si>
  <si>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</si>
  <si>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</si>
  <si>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</si>
  <si>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</si>
  <si>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</si>
  <si>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</si>
  <si>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</si>
  <si>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</si>
  <si>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</si>
  <si>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</si>
  <si>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</si>
  <si>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</si>
  <si>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</si>
  <si>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</si>
  <si>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</si>
  <si>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</si>
  <si>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</si>
  <si>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</si>
  <si>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</si>
  <si>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</si>
  <si>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</si>
  <si>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</si>
  <si>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</si>
  <si>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</si>
  <si>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</si>
  <si>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</si>
  <si>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</si>
  <si>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</si>
  <si>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</si>
  <si>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</si>
  <si>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</si>
  <si>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</si>
  <si>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</si>
  <si>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</si>
  <si>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</si>
  <si>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</si>
  <si>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</si>
  <si>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</si>
  <si>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</si>
  <si>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</si>
  <si>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</si>
  <si>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</si>
  <si>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</si>
  <si>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</si>
  <si>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</si>
  <si>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</si>
  <si>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</si>
  <si>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</si>
  <si>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</si>
  <si>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</si>
  <si>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</si>
  <si>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</si>
  <si>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</si>
  <si>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</si>
  <si>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</si>
  <si>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</si>
  <si>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</si>
  <si>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</si>
  <si>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</si>
  <si>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</si>
  <si>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</si>
  <si>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</si>
  <si>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</si>
  <si>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</si>
  <si>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</si>
  <si>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</si>
  <si>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</si>
  <si>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</si>
  <si>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</si>
  <si>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</si>
  <si>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</si>
  <si>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</si>
  <si>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</si>
  <si>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</si>
  <si>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</si>
  <si>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</si>
  <si>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</si>
  <si>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</si>
  <si>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</si>
  <si>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</si>
  <si>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</si>
  <si>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</si>
  <si>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</si>
  <si>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</si>
  <si>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</si>
  <si>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</si>
  <si>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</si>
  <si>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</si>
  <si>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</si>
  <si>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</si>
  <si>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</si>
  <si>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</si>
  <si>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</si>
  <si>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</si>
  <si>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</si>
  <si>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</si>
  <si>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</si>
  <si>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</si>
  <si>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</si>
  <si>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</si>
  <si>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</si>
  <si>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</si>
  <si>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</si>
  <si>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</si>
  <si>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</si>
  <si>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</si>
  <si>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</si>
  <si>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</si>
  <si>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</si>
  <si>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</si>
  <si>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</si>
  <si>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</si>
  <si>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</si>
  <si>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</si>
  <si>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</si>
  <si>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</si>
  <si>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</si>
  <si>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</si>
  <si>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</si>
  <si>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</si>
  <si>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</si>
  <si>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</si>
  <si>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</si>
  <si>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</si>
  <si>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</si>
  <si>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</si>
  <si>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</si>
  <si>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</si>
  <si>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</si>
  <si>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</si>
  <si>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</si>
  <si>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</si>
  <si>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</si>
  <si>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</si>
  <si>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</si>
  <si>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</si>
  <si>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</si>
  <si>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</si>
  <si>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</si>
  <si>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</si>
  <si>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</si>
  <si>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</si>
  <si>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</si>
  <si>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</si>
  <si>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</si>
  <si>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</si>
  <si>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</si>
  <si>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</si>
  <si>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</si>
  <si>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</si>
  <si>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</si>
  <si>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</si>
  <si>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</si>
  <si>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</si>
  <si>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</si>
  <si>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</si>
  <si>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</si>
  <si>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</si>
  <si>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</si>
  <si>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</si>
  <si>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</si>
  <si>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</si>
  <si>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</si>
  <si>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</si>
  <si>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</si>
  <si>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</si>
  <si>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</si>
  <si>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</si>
  <si>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</si>
  <si>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</si>
  <si>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</si>
  <si>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</si>
  <si>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</si>
  <si>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</si>
  <si>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</si>
  <si>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</si>
  <si>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</si>
  <si>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</si>
  <si>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</si>
  <si>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</si>
  <si>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</si>
  <si>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</si>
  <si>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</si>
  <si>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</si>
  <si>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</si>
  <si>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</si>
  <si>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</si>
  <si>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</si>
  <si>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</si>
  <si>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</si>
  <si>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</si>
  <si>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</si>
  <si>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</si>
  <si>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</si>
  <si>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</si>
  <si>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</si>
  <si>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</si>
  <si>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</si>
  <si>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</si>
  <si>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</si>
  <si>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</si>
  <si>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</si>
  <si>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</si>
  <si>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</si>
  <si>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</si>
  <si>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</si>
  <si>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</si>
  <si>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</si>
  <si>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</si>
  <si>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</si>
  <si>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</si>
  <si>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</si>
  <si>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</si>
  <si>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</si>
  <si>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</si>
  <si>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</si>
  <si>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</si>
  <si>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</si>
  <si>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</si>
  <si>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</si>
  <si>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</si>
  <si>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</si>
  <si>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</si>
  <si>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</si>
  <si>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</si>
  <si>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</si>
  <si>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</si>
  <si>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</si>
  <si>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</si>
  <si>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</si>
  <si>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</si>
  <si>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</si>
  <si>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</si>
  <si>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</si>
  <si>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</si>
  <si>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</si>
  <si>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</si>
  <si>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</si>
  <si>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</si>
  <si>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</si>
  <si>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</si>
  <si>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</si>
  <si>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</si>
  <si>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</si>
  <si>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</si>
  <si>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</si>
  <si>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</si>
  <si>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</si>
  <si>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</si>
  <si>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</si>
  <si>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</si>
  <si>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</si>
  <si>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</si>
  <si>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</si>
  <si>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</si>
  <si>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</si>
  <si>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</si>
  <si>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</si>
  <si>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</si>
  <si>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</si>
  <si>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</si>
  <si>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</si>
  <si>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</si>
  <si>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</si>
  <si>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</si>
  <si>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</si>
  <si>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</si>
  <si>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</si>
  <si>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</si>
  <si>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</si>
  <si>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</si>
  <si>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</si>
  <si>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</si>
  <si>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</si>
  <si>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</si>
  <si>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</si>
  <si>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</si>
  <si>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</si>
  <si>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</si>
  <si>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</si>
  <si>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</si>
  <si>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</si>
  <si>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</si>
  <si>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</si>
  <si>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</si>
  <si>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</si>
  <si>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</si>
  <si>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</si>
  <si>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</si>
  <si>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</si>
  <si>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</si>
  <si>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</si>
  <si>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</si>
  <si>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</si>
  <si>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</si>
  <si>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</si>
  <si>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</si>
  <si>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</si>
  <si>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</si>
  <si>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</si>
  <si>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</si>
  <si>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</si>
  <si>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</si>
  <si>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</si>
  <si>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</si>
  <si>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</si>
  <si>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</si>
  <si>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</si>
  <si>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</si>
  <si>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</si>
  <si>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</si>
  <si>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</si>
  <si>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</si>
  <si>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</si>
  <si>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</si>
  <si>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</si>
  <si>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</si>
  <si>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</si>
  <si>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</si>
  <si>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</si>
  <si>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</si>
  <si>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</si>
  <si>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</si>
  <si>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</si>
  <si>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</si>
  <si>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</si>
  <si>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</si>
  <si>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</si>
  <si>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</si>
  <si>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</si>
  <si>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</si>
  <si>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</si>
  <si>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</si>
  <si>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</si>
  <si>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</si>
  <si>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</si>
  <si>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</si>
  <si>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</si>
  <si>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</si>
  <si>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</si>
  <si>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</si>
  <si>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</si>
  <si>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</si>
  <si>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</si>
  <si>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</si>
  <si>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</si>
  <si>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</si>
  <si>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</si>
  <si>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</si>
  <si>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</si>
  <si>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</si>
  <si>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</si>
  <si>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</si>
  <si>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</si>
  <si>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</si>
  <si>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</si>
  <si>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</si>
  <si>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</si>
  <si>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</si>
  <si>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</si>
  <si>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</si>
  <si>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</si>
  <si>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</si>
  <si>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</si>
  <si>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</si>
  <si>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</si>
  <si>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</si>
  <si>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</si>
  <si>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</si>
  <si>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</si>
  <si>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</si>
  <si>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</si>
  <si>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</si>
  <si>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</si>
  <si>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</si>
  <si>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</si>
  <si>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</si>
  <si>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</si>
  <si>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</si>
  <si>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</si>
  <si>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</si>
  <si>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</si>
  <si>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</si>
  <si>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</si>
  <si>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</si>
  <si>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</si>
  <si>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</si>
  <si>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</si>
  <si>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</si>
  <si>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</si>
  <si>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</si>
  <si>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</si>
  <si>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</si>
  <si>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</si>
  <si>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</si>
  <si>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</si>
  <si>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</si>
  <si>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</si>
  <si>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</si>
  <si>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</si>
  <si>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</si>
  <si>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</si>
  <si>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</si>
  <si>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</si>
  <si>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</si>
  <si>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</si>
  <si>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</si>
  <si>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</si>
  <si>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</si>
  <si>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</si>
  <si>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</si>
  <si>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</si>
  <si>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</si>
  <si>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</si>
  <si>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</si>
  <si>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</si>
  <si>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</si>
  <si>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</si>
  <si>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</si>
  <si>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</si>
  <si>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</si>
  <si>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</si>
  <si>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</si>
  <si>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</si>
  <si>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</si>
  <si>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</si>
  <si>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</si>
  <si>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</si>
  <si>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</si>
  <si>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</si>
  <si>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</si>
  <si>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</si>
  <si>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</si>
  <si>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</si>
  <si>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</si>
  <si>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</si>
  <si>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</si>
  <si>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</si>
  <si>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</si>
  <si>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</si>
  <si>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</si>
  <si>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</si>
  <si>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</si>
  <si>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</si>
  <si>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</si>
  <si>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</si>
  <si>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</si>
  <si>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</si>
  <si>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</si>
  <si>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</si>
  <si>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</si>
  <si>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</si>
  <si>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</si>
  <si>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</si>
  <si>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</si>
  <si>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</si>
  <si>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</si>
  <si>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</si>
  <si>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</si>
  <si>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</si>
  <si>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</si>
  <si>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</si>
  <si>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</si>
  <si>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</si>
  <si>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</si>
  <si>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</si>
  <si>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</si>
  <si>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</si>
  <si>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</si>
  <si>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</si>
  <si>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</si>
  <si>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</si>
  <si>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</si>
  <si>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</si>
  <si>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</si>
  <si>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</si>
  <si>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</si>
  <si>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</si>
  <si>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</si>
  <si>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</si>
  <si>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</si>
  <si>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</si>
  <si>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</si>
  <si>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</si>
  <si>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</si>
  <si>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</si>
  <si>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</si>
  <si>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</si>
  <si>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</si>
  <si>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</si>
  <si>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</si>
  <si>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</si>
  <si>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</si>
  <si>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</si>
  <si>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</si>
  <si>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</si>
  <si>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</si>
  <si>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</si>
  <si>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</si>
  <si>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</si>
  <si>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</si>
  <si>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</si>
  <si>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</si>
  <si>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</si>
  <si>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</si>
  <si>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</si>
  <si>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</si>
  <si>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</si>
  <si>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</si>
  <si>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</si>
  <si>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</si>
  <si>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</si>
  <si>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</si>
  <si>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</si>
  <si>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</si>
  <si>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</si>
  <si>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</si>
  <si>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</si>
  <si>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</si>
  <si>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</si>
  <si>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</si>
  <si>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</si>
  <si>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</si>
  <si>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</si>
  <si>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</si>
  <si>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</si>
  <si>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</si>
  <si>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</si>
  <si>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</si>
  <si>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</si>
  <si>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</si>
  <si>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</si>
  <si>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</si>
  <si>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</si>
  <si>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</si>
  <si>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</si>
  <si>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</si>
  <si>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</si>
  <si>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</si>
  <si>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</si>
  <si>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</si>
  <si>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</si>
  <si>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</si>
  <si>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</si>
  <si>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</si>
  <si>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</si>
  <si>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</si>
  <si>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</si>
  <si>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</si>
  <si>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</si>
  <si>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</si>
  <si>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</si>
  <si>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</si>
  <si>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</si>
  <si>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</si>
  <si>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</si>
  <si>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</si>
  <si>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</si>
  <si>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</si>
  <si>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>июнь, июль</t>
  </si>
  <si>
    <t xml:space="preserve"> декабрь</t>
  </si>
  <si>
    <t>февраль, июль</t>
  </si>
  <si>
    <t>июль, сентябрь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</si>
  <si>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</si>
  <si>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</si>
  <si>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</si>
  <si>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</si>
  <si>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</si>
  <si>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</si>
  <si>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</si>
  <si>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</si>
  <si>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</si>
  <si>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</si>
  <si>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</si>
  <si>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8 по ул. Мира за 2016 год</t>
  </si>
  <si>
    <t>мар, ноя, дек</t>
  </si>
  <si>
    <t>сентябрь, ноябрь</t>
  </si>
  <si>
    <t>апрель, июль</t>
  </si>
  <si>
    <t xml:space="preserve"> январь</t>
  </si>
  <si>
    <t>янв, фев, мар, май, сен</t>
  </si>
  <si>
    <t>36 | 1</t>
  </si>
  <si>
    <t>10 | 1</t>
  </si>
  <si>
    <t>9,6 | 24</t>
  </si>
  <si>
    <t>3 | 18</t>
  </si>
  <si>
    <t>3,3 | 3</t>
  </si>
  <si>
    <t>193,5 | 1</t>
  </si>
  <si>
    <t>3,75 | 1</t>
  </si>
  <si>
    <t>146,19 | 249</t>
  </si>
  <si>
    <t>146,19 | 24</t>
  </si>
  <si>
    <t>29,25 | 1</t>
  </si>
  <si>
    <t>146,19 | 2</t>
  </si>
  <si>
    <t>604 | 28</t>
  </si>
  <si>
    <t>302 | 22</t>
  </si>
  <si>
    <t>0,10872 | 6</t>
  </si>
  <si>
    <t>6,04 | 40</t>
  </si>
  <si>
    <t>6,04 | 10</t>
  </si>
  <si>
    <t>6,04 | 12</t>
  </si>
  <si>
    <t>604 | 32</t>
  </si>
  <si>
    <t>302 | 8</t>
  </si>
  <si>
    <t>5,4 | 1</t>
  </si>
  <si>
    <t>119 | 2</t>
  </si>
  <si>
    <t>3 | 122</t>
  </si>
  <si>
    <t>31 | 24</t>
  </si>
  <si>
    <t>1 | 5</t>
  </si>
  <si>
    <t>апрель, декабрь</t>
  </si>
  <si>
    <t>604 | 74</t>
  </si>
  <si>
    <t>31 | 27</t>
  </si>
  <si>
    <t>3 | 127</t>
  </si>
  <si>
    <t>1118 | 77</t>
  </si>
  <si>
    <t>1118 | 2</t>
  </si>
  <si>
    <t>1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</si>
</sst>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79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759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169102.44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565637.31999999995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514581.02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514581.02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514581.02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220158.74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522220.61290444952</v>
      </c>
      <c r="G28" s="18">
        <f>и_ср_начисл-и_ср_стоимость_факт</f>
        <v>43416.707095550431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430978.55000000005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535184.79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399.03840741695444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762105.76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668050.90999999992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277792.15000000002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944312.41999999993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944312.41999999993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1596.2330743910466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17037.03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16791.48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16109.5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17037.03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17037.03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1154.7385670742972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192268.52000000002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181659.46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86867.13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207980.37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207980.37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2706.7060142790033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191302.59999999998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192005.82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154416.01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191302.59999999998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191302.59999999998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AB59" sqref="AB59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759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18249.652989157614</v>
      </c>
      <c r="F6" s="40"/>
      <c r="I6" s="27">
        <f>E6/1.18</f>
        <v>15465.807617930182</v>
      </c>
      <c r="J6" s="29">
        <f>[1]сумма!$Q$6</f>
        <v>12959.079134999998</v>
      </c>
      <c r="K6" s="29">
        <f>J6-I6</f>
        <v>-2506.7284829301843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289.2044153049975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0.25459999999999999</v>
      </c>
      <c r="E8" s="48">
        <v>289.2044153049975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1840.3380510429224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>
        <v>1</v>
      </c>
      <c r="E17" s="48">
        <v>1840.3380510429224</v>
      </c>
      <c r="F17" s="49" t="s">
        <v>738</v>
      </c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1281.7659376076333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7.4480000000000004</v>
      </c>
      <c r="E25" s="48">
        <v>921.8861545464631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0.04</v>
      </c>
      <c r="E28" s="48">
        <v>359.87978306117026</v>
      </c>
      <c r="F28" s="49" t="s">
        <v>740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8197.4377702319016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1.7744</v>
      </c>
      <c r="E43" s="48">
        <v>1632.4559146791823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11.731999999999999</v>
      </c>
      <c r="E44" s="48">
        <v>996.35446804212302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79</v>
      </c>
      <c r="E45" s="48">
        <v>3285.4313926273426</v>
      </c>
      <c r="F45" s="49" t="s">
        <v>760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1</v>
      </c>
      <c r="E47" s="56">
        <v>878.36123098612882</v>
      </c>
      <c r="F47" s="49" t="s">
        <v>732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4</v>
      </c>
      <c r="E50" s="56">
        <v>177.81282755201624</v>
      </c>
      <c r="F50" s="49" t="s">
        <v>761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3</v>
      </c>
      <c r="E54" s="48">
        <v>128.26294137250207</v>
      </c>
      <c r="F54" s="49" t="s">
        <v>762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>
        <v>1</v>
      </c>
      <c r="E65" s="56">
        <v>635.60355637149121</v>
      </c>
      <c r="F65" s="49" t="s">
        <v>735</v>
      </c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>
        <v>1</v>
      </c>
      <c r="E71" s="48">
        <v>463.15543860111467</v>
      </c>
      <c r="F71" s="49" t="s">
        <v>745</v>
      </c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117.93207707252617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11.25</v>
      </c>
      <c r="E91" s="35">
        <v>117.93207707252617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921.94593964079161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7.4480000000000004</v>
      </c>
      <c r="E101" s="35">
        <v>921.94593964079161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281.9823759101069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0.26600000000000001</v>
      </c>
      <c r="E106" s="56">
        <v>281.9823759101069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4393.7307460831362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0.26600000000000001</v>
      </c>
      <c r="E120" s="56">
        <v>286.29885972062925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740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3</v>
      </c>
      <c r="E148" s="48">
        <v>116.28200846905777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15</v>
      </c>
      <c r="E150" s="48">
        <v>769.85452606989111</v>
      </c>
      <c r="F150" s="49" t="s">
        <v>739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15</v>
      </c>
      <c r="E153" s="48">
        <v>694.14081621122978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>
        <v>1</v>
      </c>
      <c r="E154" s="48">
        <v>67.389758327157793</v>
      </c>
      <c r="F154" s="49" t="s">
        <v>763</v>
      </c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>
        <v>0.7</v>
      </c>
      <c r="E158" s="48">
        <v>529.42690146089274</v>
      </c>
      <c r="F158" s="49" t="s">
        <v>738</v>
      </c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8.4</v>
      </c>
      <c r="E162" s="48">
        <v>1708.6754715533284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>
        <v>1</v>
      </c>
      <c r="E163" s="48">
        <v>49.652716541759311</v>
      </c>
      <c r="F163" s="49" t="s">
        <v>763</v>
      </c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925.31567626359754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0.46666666666666662</v>
      </c>
      <c r="E176" s="48">
        <v>555.14641658891924</v>
      </c>
      <c r="F176" s="49" t="s">
        <v>743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>
        <v>1</v>
      </c>
      <c r="E178" s="48">
        <v>301.69408080454701</v>
      </c>
      <c r="F178" s="49" t="s">
        <v>732</v>
      </c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0.875</v>
      </c>
      <c r="E194" s="48">
        <v>68.475178870131316</v>
      </c>
      <c r="F194" s="49" t="s">
        <v>732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82426.664435300874</v>
      </c>
      <c r="F197" s="75"/>
      <c r="I197" s="27">
        <f>E197/1.18</f>
        <v>69853.105453644806</v>
      </c>
      <c r="J197" s="29">
        <f>[1]сумма!$Q$11</f>
        <v>31082.599499999997</v>
      </c>
      <c r="K197" s="29">
        <f>J197-I197</f>
        <v>-38770.50595364481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82426.664435300874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1.5960000000000001</v>
      </c>
      <c r="E199" s="35">
        <v>6292.4050921191356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7.0439999999999978</v>
      </c>
      <c r="E200" s="35">
        <v>11107.903127983145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7.8</v>
      </c>
      <c r="E202" s="35">
        <v>200.26810898182504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7.8</v>
      </c>
      <c r="E203" s="35">
        <v>4412.2475746178443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1624.203594896625</v>
      </c>
      <c r="F207" s="49" t="s">
        <v>739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7.8</v>
      </c>
      <c r="E210" s="35">
        <v>9925.868113975368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62.643000000000001</v>
      </c>
      <c r="E211" s="35">
        <v>21397.455927778039</v>
      </c>
      <c r="F211" s="49" t="s">
        <v>743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4</v>
      </c>
      <c r="E215" s="35">
        <v>830.82149886519392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>
        <v>1</v>
      </c>
      <c r="E216" s="35">
        <v>1061.9668209262509</v>
      </c>
      <c r="F216" s="49" t="s">
        <v>738</v>
      </c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2</v>
      </c>
      <c r="E217" s="35">
        <v>875.80000517924759</v>
      </c>
      <c r="F217" s="49" t="s">
        <v>743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4</v>
      </c>
      <c r="E223" s="35">
        <v>13282.769797456771</v>
      </c>
      <c r="F223" s="49" t="s">
        <v>744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740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>
        <v>2</v>
      </c>
      <c r="E229" s="35">
        <v>9721.2570682056175</v>
      </c>
      <c r="F229" s="49" t="s">
        <v>743</v>
      </c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>
        <v>6</v>
      </c>
      <c r="E231" s="48">
        <v>1521.6880165865953</v>
      </c>
      <c r="F231" s="49" t="s">
        <v>734</v>
      </c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12499.739654680752</v>
      </c>
      <c r="F232" s="33"/>
      <c r="I232" s="27">
        <f>E232/1.18</f>
        <v>10592.99970735657</v>
      </c>
      <c r="J232" s="29">
        <f>[1]сумма!$M$13</f>
        <v>4000.8600000000006</v>
      </c>
      <c r="K232" s="29">
        <f>J232-I232</f>
        <v>-6592.1397073565695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12499.739654680752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11855.687834294646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738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>
        <v>2</v>
      </c>
      <c r="E250" s="35">
        <v>570.76725175815204</v>
      </c>
      <c r="F250" s="33" t="s">
        <v>743</v>
      </c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27247.037932076073</v>
      </c>
      <c r="F266" s="75"/>
      <c r="I266" s="27">
        <f>E266/1.18</f>
        <v>23090.710111928878</v>
      </c>
      <c r="J266" s="29">
        <f>[1]сумма!$Q$15</f>
        <v>14033.079052204816</v>
      </c>
      <c r="K266" s="29">
        <f>J266-I266</f>
        <v>-9057.6310597240627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27247.037932076073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0.51180000000000003</v>
      </c>
      <c r="E268" s="35">
        <v>1575.0861381614923</v>
      </c>
      <c r="F268" s="33" t="s">
        <v>746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0.18</v>
      </c>
      <c r="E269" s="35">
        <v>623.25960837528396</v>
      </c>
      <c r="F269" s="33" t="s">
        <v>746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7</v>
      </c>
      <c r="E270" s="35">
        <v>1338.289336544914</v>
      </c>
      <c r="F270" s="33" t="s">
        <v>738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1</v>
      </c>
      <c r="E273" s="35">
        <v>87.315465988042433</v>
      </c>
      <c r="F273" s="33" t="s">
        <v>735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3</v>
      </c>
      <c r="E276" s="35">
        <v>43.203698416537058</v>
      </c>
      <c r="F276" s="33" t="s">
        <v>737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6</v>
      </c>
      <c r="E278" s="35">
        <v>3433.0753426857509</v>
      </c>
      <c r="F278" s="33" t="s">
        <v>747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9</v>
      </c>
      <c r="E282" s="35">
        <v>11048.598860529379</v>
      </c>
      <c r="F282" s="33" t="s">
        <v>730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5</v>
      </c>
      <c r="E288" s="35">
        <v>127.5501716522939</v>
      </c>
      <c r="F288" s="33" t="s">
        <v>746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>
        <v>2</v>
      </c>
      <c r="E290" s="35">
        <v>82.108848550850354</v>
      </c>
      <c r="F290" s="33" t="s">
        <v>730</v>
      </c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2</v>
      </c>
      <c r="E293" s="35">
        <v>241.30235578791434</v>
      </c>
      <c r="F293" s="33" t="s">
        <v>742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2</v>
      </c>
      <c r="E310" s="35">
        <v>291.59321972621268</v>
      </c>
      <c r="F310" s="33" t="s">
        <v>742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</v>
      </c>
      <c r="E319" s="35">
        <v>342.21640194699307</v>
      </c>
      <c r="F319" s="33" t="s">
        <v>730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27</v>
      </c>
      <c r="E321" s="35">
        <v>2164.8900077505114</v>
      </c>
      <c r="F321" s="33" t="s">
        <v>730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>
        <v>1</v>
      </c>
      <c r="E325" s="35">
        <v>4826.5164546575697</v>
      </c>
      <c r="F325" s="33" t="s">
        <v>730</v>
      </c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21</v>
      </c>
      <c r="E335" s="35">
        <v>1022.0320213023318</v>
      </c>
      <c r="F335" s="33" t="s">
        <v>764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103968.52695692025</v>
      </c>
      <c r="F338" s="75"/>
      <c r="I338" s="27">
        <f>E338/1.18</f>
        <v>88108.921149932416</v>
      </c>
      <c r="J338" s="29">
        <f>[1]сумма!$Q$17</f>
        <v>27117.06</v>
      </c>
      <c r="K338" s="29">
        <f>J338-I338</f>
        <v>-60991.861149932418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103968.52695692025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765</v>
      </c>
      <c r="E340" s="84">
        <v>183.83916506033555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766</v>
      </c>
      <c r="E342" s="48">
        <v>63.742867573115369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767</v>
      </c>
      <c r="E343" s="84">
        <v>964.21400133108659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768</v>
      </c>
      <c r="E344" s="84">
        <v>281.15734160837263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769</v>
      </c>
      <c r="E345" s="84">
        <v>23.543370146588661</v>
      </c>
      <c r="F345" s="49" t="s">
        <v>748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770</v>
      </c>
      <c r="E346" s="48">
        <v>656.44033572763726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771</v>
      </c>
      <c r="E347" s="48">
        <v>11.837448677055752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772</v>
      </c>
      <c r="E349" s="48">
        <v>82574.347252311418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773</v>
      </c>
      <c r="E351" s="48">
        <v>18187.558342220818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774</v>
      </c>
      <c r="E353" s="84">
        <v>335.20306688139488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775</v>
      </c>
      <c r="E354" s="48">
        <v>686.643765382428</v>
      </c>
      <c r="F354" s="49" t="s">
        <v>749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103657.79672775787</v>
      </c>
      <c r="F355" s="75"/>
      <c r="I355" s="27">
        <f>E355/1.18</f>
        <v>87845.590447252442</v>
      </c>
      <c r="J355" s="29">
        <f>[1]сумма!$Q$19</f>
        <v>27334.060541112922</v>
      </c>
      <c r="K355" s="29">
        <f>J355-I355</f>
        <v>-60511.52990613952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47666.488871023517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776</v>
      </c>
      <c r="E358" s="89">
        <v>8926.6798324620722</v>
      </c>
      <c r="F358" s="49" t="s">
        <v>751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777</v>
      </c>
      <c r="E359" s="89">
        <v>15344.1075138411</v>
      </c>
      <c r="F359" s="49" t="s">
        <v>751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778</v>
      </c>
      <c r="E360" s="89">
        <v>115.22979080887504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779</v>
      </c>
      <c r="E361" s="89">
        <v>234.88423972129971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780</v>
      </c>
      <c r="E362" s="89">
        <v>399.86662490717021</v>
      </c>
      <c r="F362" s="49" t="s">
        <v>750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781</v>
      </c>
      <c r="E364" s="89">
        <v>1154.9284522392072</v>
      </c>
      <c r="F364" s="49" t="s">
        <v>752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782</v>
      </c>
      <c r="E365" s="89">
        <v>5822.2909813759015</v>
      </c>
      <c r="F365" s="49" t="s">
        <v>753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783</v>
      </c>
      <c r="E366" s="89">
        <v>5620.3608467717422</v>
      </c>
      <c r="F366" s="49" t="s">
        <v>754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784</v>
      </c>
      <c r="E367" s="89">
        <v>474.41863753488991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784</v>
      </c>
      <c r="E368" s="89">
        <v>692.75380202280724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785</v>
      </c>
      <c r="E369" s="89">
        <v>1933.449950585773</v>
      </c>
      <c r="F369" s="49" t="s">
        <v>755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786</v>
      </c>
      <c r="E370" s="89">
        <v>3214.6086509903112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787</v>
      </c>
      <c r="E371" s="89">
        <v>2323.8585735701645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788</v>
      </c>
      <c r="E372" s="89">
        <v>583.99275842028283</v>
      </c>
      <c r="F372" s="49" t="s">
        <v>789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4.7</v>
      </c>
      <c r="E373" s="89">
        <v>825.05821577192023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55991.307856734362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790</v>
      </c>
      <c r="E375" s="93">
        <v>13197.200862464622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791</v>
      </c>
      <c r="E377" s="95">
        <v>472.92401017667589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792</v>
      </c>
      <c r="E378" s="95">
        <v>3310.8746098781658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793</v>
      </c>
      <c r="E379" s="95">
        <v>24441.521618686686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794</v>
      </c>
      <c r="E380" s="95">
        <v>8557.3514337379311</v>
      </c>
      <c r="F380" s="49" t="s">
        <v>756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794</v>
      </c>
      <c r="E382" s="95">
        <v>1552.1368779358625</v>
      </c>
      <c r="F382" s="49" t="s">
        <v>757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794</v>
      </c>
      <c r="E383" s="95">
        <v>783.81845770407642</v>
      </c>
      <c r="F383" s="49" t="s">
        <v>758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795</v>
      </c>
      <c r="E384" s="95">
        <v>2913.9852826685578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4.4000000000000004</v>
      </c>
      <c r="E385" s="95">
        <v>761.49470348179057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36586.928777705536</v>
      </c>
      <c r="F386" s="75"/>
      <c r="I386" s="27">
        <f>E386/1.18</f>
        <v>31005.871845513168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36586.928777705536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20874.623320855877</v>
      </c>
      <c r="F388" s="75"/>
      <c r="I388" s="27">
        <f>E388/1.18</f>
        <v>17690.358746488033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20874.623320855877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116709.7229044495</v>
      </c>
      <c r="F390" s="75"/>
      <c r="I390" s="27">
        <f>E390/1.18</f>
        <v>98906.544834279252</v>
      </c>
      <c r="J390" s="27">
        <f>SUM(I6:I390)</f>
        <v>442559.90991432581</v>
      </c>
      <c r="K390" s="27">
        <f>J390*1.01330668353499*1.18</f>
        <v>529169.71920537867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116709.7229044495</v>
      </c>
      <c r="F391" s="49" t="s">
        <v>731</v>
      </c>
      <c r="I391" s="27">
        <f>E6+E197+E232+E266+E338+E355+E386+E388+E390</f>
        <v>522220.69369890436</v>
      </c>
      <c r="J391" s="27">
        <f>I391-K391</f>
        <v>183056.91746018262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2017-05-18T02:18:57Z</dcterms:modified>
</cp:coreProperties>
</file>